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rcfre\Desktop\"/>
    </mc:Choice>
  </mc:AlternateContent>
  <xr:revisionPtr revIDLastSave="0" documentId="8_{32978BA5-0D2A-4B86-92CC-3D3B2A9D838E}" xr6:coauthVersionLast="47" xr6:coauthVersionMax="47" xr10:uidLastSave="{00000000-0000-0000-0000-000000000000}"/>
  <bookViews>
    <workbookView xWindow="-108" yWindow="-108" windowWidth="23256" windowHeight="12576" xr2:uid="{D51FA21E-B0F2-4815-AC98-565CD3BF1A7F}"/>
  </bookViews>
  <sheets>
    <sheet name="Déclaration" sheetId="1" r:id="rId1"/>
    <sheet name="Résultats" sheetId="4" r:id="rId2"/>
  </sheets>
  <definedNames>
    <definedName name="Cadet_F">Déclaration!$D$10</definedName>
    <definedName name="Cadet_H">Déclaration!$C$10</definedName>
    <definedName name="Challenge_F">Déclaration!#REF!</definedName>
    <definedName name="Challenge_H">Déclaration!#REF!</definedName>
    <definedName name="Junior_F">Déclaration!$D$11</definedName>
    <definedName name="Junior_H">Déclaration!$C$11</definedName>
    <definedName name="Master_F">Déclaration!$D$13</definedName>
    <definedName name="Master_H">Déclaration!$C$13</definedName>
    <definedName name="Minime_F">Déclaration!$D$9</definedName>
    <definedName name="Minime_H">Déclaration!$C$9</definedName>
    <definedName name="NBR_RELAIS">Déclaration!$C$24</definedName>
    <definedName name="Senior_F">Déclaration!$D$12</definedName>
    <definedName name="Senior_H">Déclaration!$C$12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Q5" i="1" s="1"/>
  <c r="O7" i="1"/>
  <c r="R7" i="1" s="1"/>
  <c r="N9" i="1"/>
  <c r="O9" i="1" s="1"/>
  <c r="R9" i="1" s="1"/>
  <c r="N7" i="1"/>
  <c r="Q7" i="1" s="1"/>
  <c r="N6" i="1"/>
  <c r="Q6" i="1" s="1"/>
  <c r="O6" i="1"/>
  <c r="R6" i="1" s="1"/>
  <c r="O5" i="1"/>
  <c r="R5" i="1" s="1"/>
  <c r="M3" i="4"/>
  <c r="L3" i="4"/>
  <c r="L2" i="4" s="1"/>
  <c r="K3" i="4"/>
  <c r="K5" i="4" s="1"/>
  <c r="J3" i="4"/>
  <c r="J5" i="4" s="1"/>
  <c r="G5" i="4"/>
  <c r="F5" i="4"/>
  <c r="E5" i="4"/>
  <c r="F10" i="1"/>
  <c r="F11" i="1"/>
  <c r="F12" i="1"/>
  <c r="F13" i="1"/>
  <c r="F9" i="1"/>
  <c r="Q9" i="1" l="1"/>
  <c r="R11" i="1"/>
  <c r="Q11" i="1"/>
  <c r="Q13" i="1" s="1"/>
  <c r="F14" i="1"/>
  <c r="K2" i="4" l="1"/>
  <c r="J2" i="4"/>
  <c r="J7" i="4" s="1"/>
  <c r="I20" i="1"/>
  <c r="E1" i="4"/>
  <c r="E4" i="4"/>
  <c r="E6" i="4" s="1"/>
  <c r="F1" i="4"/>
  <c r="F4" i="4"/>
  <c r="F6" i="4" s="1"/>
  <c r="N11" i="1" l="1"/>
  <c r="O11" i="1"/>
  <c r="G1" i="4"/>
  <c r="G4" i="4"/>
  <c r="G6" i="4" s="1"/>
  <c r="N13" i="1" l="1"/>
  <c r="N15" i="1" s="1"/>
  <c r="O18" i="1" s="1"/>
</calcChain>
</file>

<file path=xl/sharedStrings.xml><?xml version="1.0" encoding="utf-8"?>
<sst xmlns="http://schemas.openxmlformats.org/spreadsheetml/2006/main" count="48" uniqueCount="43">
  <si>
    <t>Gestion de l'épreuve collective "relais"</t>
  </si>
  <si>
    <t>Nombre minimum</t>
  </si>
  <si>
    <t>Femme</t>
  </si>
  <si>
    <t>Homme</t>
  </si>
  <si>
    <t>Minime</t>
  </si>
  <si>
    <t>Cadet</t>
  </si>
  <si>
    <t>Junior</t>
  </si>
  <si>
    <t>Senior</t>
  </si>
  <si>
    <t>Master</t>
  </si>
  <si>
    <t>ORGANISATION COMPETITION</t>
  </si>
  <si>
    <t>total</t>
  </si>
  <si>
    <t>Précision</t>
  </si>
  <si>
    <t>Biathlon</t>
  </si>
  <si>
    <t>Relais</t>
  </si>
  <si>
    <t>Super Biahtlon</t>
  </si>
  <si>
    <t>Epreuves individuelles</t>
  </si>
  <si>
    <t>RELAIS par cat et sexe</t>
  </si>
  <si>
    <t>Nbr compétiteur dans les épreuves</t>
  </si>
  <si>
    <t>Nbre dans le 4 relais</t>
  </si>
  <si>
    <t>Echauffement</t>
  </si>
  <si>
    <t>Epreuve</t>
  </si>
  <si>
    <t>Superbiathlon</t>
  </si>
  <si>
    <t>Contreplaston</t>
  </si>
  <si>
    <t>Total</t>
  </si>
  <si>
    <t>Nombre de ligne d'eau</t>
  </si>
  <si>
    <t>Nbre séries théorique</t>
  </si>
  <si>
    <t>RESULTATS</t>
  </si>
  <si>
    <t>EPREUVES</t>
  </si>
  <si>
    <t>PRECISION</t>
  </si>
  <si>
    <t>BIATHLON</t>
  </si>
  <si>
    <t>SUPER BIATHLON</t>
  </si>
  <si>
    <t>RELAIS</t>
  </si>
  <si>
    <t>PLASTRON</t>
  </si>
  <si>
    <t>CONTRE
 PLASTRON</t>
  </si>
  <si>
    <t>TOTAL</t>
  </si>
  <si>
    <t>TOTAL GENERAL</t>
  </si>
  <si>
    <t>ECHAUFFEMENT</t>
  </si>
  <si>
    <t>Qualif, Finale</t>
  </si>
  <si>
    <t>SOUS TOTAL</t>
  </si>
  <si>
    <t>PLAQUE STYRODUR</t>
  </si>
  <si>
    <t>pour 8 plastrons "29,8  x 29,8"</t>
  </si>
  <si>
    <t>"60 cm x 125 cm, ép 3 cm "</t>
  </si>
  <si>
    <t>Gestion des 3 épreuves individuelles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</si>
</sst>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FFFF00"/>
      <name val="Calibri"/>
      <family val="2"/>
      <scheme val="minor"/>
    </font>
    <font>
      <sz val="36"/>
      <color rgb="FFFFFF00"/>
      <name val="Calibri"/>
      <family val="2"/>
      <scheme val="minor"/>
    </font>
    <font>
      <sz val="16"/>
      <color rgb="FFFFC000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color rgb="FF92D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3" borderId="0" xfId="0" applyFill="1"/>
    <xf numFmtId="0" fontId="2" fillId="3" borderId="0" xfId="0" applyFont="1" applyFill="1"/>
    <xf numFmtId="0" fontId="0" fillId="2" borderId="1" xfId="0" applyFont="1" applyFill="1" applyBorder="1" applyAlignment="1">
      <alignment horizontal="center"/>
    </xf>
    <xf numFmtId="0" fontId="2" fillId="3" borderId="0" xfId="0" applyFont="1" applyFill="1" applyAlignment="1">
      <alignment horizontal="right"/>
    </xf>
    <xf numFmtId="0" fontId="3" fillId="2" borderId="0" xfId="0" applyFont="1" applyFill="1"/>
    <xf numFmtId="0" fontId="5" fillId="3" borderId="0" xfId="0" applyFont="1" applyFill="1" applyAlignment="1">
      <alignment horizontal="right"/>
    </xf>
    <xf numFmtId="0" fontId="6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3" borderId="0" xfId="0" applyFont="1" applyFill="1"/>
    <xf numFmtId="0" fontId="7" fillId="4" borderId="0" xfId="0" applyFont="1" applyFill="1"/>
    <xf numFmtId="0" fontId="8" fillId="3" borderId="0" xfId="0" applyFont="1" applyFill="1" applyAlignment="1">
      <alignment horizontal="center" vertical="center" textRotation="90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/>
    <xf numFmtId="0" fontId="10" fillId="3" borderId="0" xfId="0" applyFont="1" applyFill="1" applyAlignment="1">
      <alignment horizontal="center"/>
    </xf>
    <xf numFmtId="0" fontId="2" fillId="3" borderId="0" xfId="0" applyFont="1" applyFill="1" applyBorder="1" applyAlignment="1"/>
    <xf numFmtId="0" fontId="11" fillId="3" borderId="0" xfId="0" applyFont="1" applyFill="1"/>
    <xf numFmtId="0" fontId="7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705D2-DC89-4039-9591-75500ED5E8AB}">
  <dimension ref="A1:R26"/>
  <sheetViews>
    <sheetView tabSelected="1" zoomScaleNormal="100" workbookViewId="0">
      <selection activeCell="N15" sqref="N15:R15"/>
    </sheetView>
  </sheetViews>
  <sheetFormatPr baseColWidth="10" defaultRowHeight="14.4" x14ac:dyDescent="0.3"/>
  <cols>
    <col min="10" max="10" width="5.6640625" customWidth="1"/>
    <col min="11" max="11" width="1.33203125" customWidth="1"/>
    <col min="13" max="13" width="15.33203125" bestFit="1" customWidth="1"/>
    <col min="18" max="18" width="14" customWidth="1"/>
  </cols>
  <sheetData>
    <row r="1" spans="1:18" ht="25.8" x14ac:dyDescent="0.5">
      <c r="A1" s="23" t="s">
        <v>9</v>
      </c>
      <c r="B1" s="23"/>
      <c r="C1" s="23"/>
      <c r="D1" s="23"/>
      <c r="E1" s="23"/>
      <c r="F1" s="23"/>
      <c r="G1" s="23"/>
      <c r="H1" s="23"/>
      <c r="I1" s="23"/>
      <c r="J1" s="2"/>
      <c r="K1" s="2"/>
      <c r="L1" s="2"/>
      <c r="M1" s="19" t="s">
        <v>27</v>
      </c>
      <c r="N1" s="19"/>
      <c r="O1" s="19"/>
      <c r="P1" s="19" t="s">
        <v>36</v>
      </c>
      <c r="Q1" s="19"/>
      <c r="R1" s="19"/>
    </row>
    <row r="2" spans="1:18" x14ac:dyDescent="0.3">
      <c r="A2" s="3"/>
      <c r="B2" s="3"/>
      <c r="C2" s="3"/>
      <c r="D2" s="3"/>
      <c r="E2" s="3"/>
      <c r="F2" s="24"/>
      <c r="G2" s="24"/>
      <c r="H2" s="24"/>
      <c r="I2" s="2"/>
      <c r="J2" s="2"/>
      <c r="K2" s="14"/>
      <c r="L2" s="15" t="s">
        <v>26</v>
      </c>
      <c r="M2" s="2"/>
      <c r="N2" s="16" t="s">
        <v>33</v>
      </c>
      <c r="O2" s="18" t="s">
        <v>32</v>
      </c>
      <c r="P2" s="2"/>
      <c r="Q2" s="16" t="s">
        <v>33</v>
      </c>
      <c r="R2" s="18" t="s">
        <v>32</v>
      </c>
    </row>
    <row r="3" spans="1:18" x14ac:dyDescent="0.3">
      <c r="A3" s="3" t="s">
        <v>42</v>
      </c>
      <c r="B3" s="3"/>
      <c r="C3" s="3"/>
      <c r="D3" s="3"/>
      <c r="E3" s="3"/>
      <c r="F3" s="24"/>
      <c r="G3" s="24"/>
      <c r="H3" s="24"/>
      <c r="I3" s="2"/>
      <c r="J3" s="2"/>
      <c r="K3" s="14"/>
      <c r="L3" s="15"/>
      <c r="M3" s="2"/>
      <c r="N3" s="17"/>
      <c r="O3" s="18"/>
      <c r="P3" s="2"/>
      <c r="Q3" s="17"/>
      <c r="R3" s="18"/>
    </row>
    <row r="4" spans="1:18" x14ac:dyDescent="0.3">
      <c r="A4" s="3"/>
      <c r="B4" s="3"/>
      <c r="C4" s="3"/>
      <c r="D4" s="3"/>
      <c r="E4" s="3"/>
      <c r="F4" s="24"/>
      <c r="G4" s="24"/>
      <c r="H4" s="24"/>
      <c r="I4" s="2"/>
      <c r="J4" s="2"/>
      <c r="K4" s="14"/>
      <c r="L4" s="15"/>
      <c r="M4" s="2"/>
      <c r="N4" s="2"/>
      <c r="O4" s="2"/>
      <c r="P4" s="2"/>
      <c r="Q4" s="2"/>
      <c r="R4" s="2"/>
    </row>
    <row r="5" spans="1:18" x14ac:dyDescent="0.3">
      <c r="A5" s="3" t="s">
        <v>0</v>
      </c>
      <c r="B5" s="3"/>
      <c r="C5" s="3"/>
      <c r="D5" s="3"/>
      <c r="E5" s="3"/>
      <c r="F5" s="24"/>
      <c r="G5" s="24"/>
      <c r="H5" s="24"/>
      <c r="I5" s="2"/>
      <c r="J5" s="2"/>
      <c r="K5" s="14"/>
      <c r="L5" s="15"/>
      <c r="M5" s="13" t="s">
        <v>28</v>
      </c>
      <c r="N5" s="20">
        <f>ROUNDUP(C17/2,0)</f>
        <v>8</v>
      </c>
      <c r="O5" s="20">
        <f>C17</f>
        <v>15</v>
      </c>
      <c r="P5" s="20"/>
      <c r="Q5" s="20">
        <f>ROUNDUP(N5/2,0)</f>
        <v>4</v>
      </c>
      <c r="R5" s="20">
        <f>ROUNDUP(O5/2,0)</f>
        <v>8</v>
      </c>
    </row>
    <row r="6" spans="1:18" x14ac:dyDescent="0.3">
      <c r="A6" s="3"/>
      <c r="B6" s="3"/>
      <c r="C6" s="3"/>
      <c r="D6" s="3"/>
      <c r="E6" s="3"/>
      <c r="F6" s="3"/>
      <c r="G6" s="3"/>
      <c r="H6" s="3"/>
      <c r="I6" s="2"/>
      <c r="J6" s="2"/>
      <c r="K6" s="14"/>
      <c r="L6" s="15"/>
      <c r="M6" s="13" t="s">
        <v>29</v>
      </c>
      <c r="N6" s="20">
        <f>ROUNDUP(C18/4,0)</f>
        <v>4</v>
      </c>
      <c r="O6" s="20">
        <f>C18</f>
        <v>15</v>
      </c>
      <c r="P6" s="20"/>
      <c r="Q6" s="20">
        <f>N6</f>
        <v>4</v>
      </c>
      <c r="R6" s="20">
        <f>ROUNDUP(O6/2,0)</f>
        <v>8</v>
      </c>
    </row>
    <row r="7" spans="1:18" x14ac:dyDescent="0.3">
      <c r="A7" s="3"/>
      <c r="B7" s="3"/>
      <c r="C7" s="3"/>
      <c r="D7" s="3"/>
      <c r="E7" s="3"/>
      <c r="F7" s="3"/>
      <c r="G7" s="3"/>
      <c r="H7" s="3"/>
      <c r="I7" s="2"/>
      <c r="J7" s="2"/>
      <c r="K7" s="14"/>
      <c r="L7" s="15"/>
      <c r="M7" s="13" t="s">
        <v>30</v>
      </c>
      <c r="N7" s="20">
        <f>ROUNDUP(C19/2,0)</f>
        <v>8</v>
      </c>
      <c r="O7" s="20">
        <f>IF(E19="Qualif, Finale",C19*2,C19*3)</f>
        <v>30</v>
      </c>
      <c r="P7" s="20"/>
      <c r="Q7" s="20">
        <f>N7</f>
        <v>8</v>
      </c>
      <c r="R7" s="20">
        <f>O7/2</f>
        <v>15</v>
      </c>
    </row>
    <row r="8" spans="1:18" x14ac:dyDescent="0.3">
      <c r="A8" s="3" t="s">
        <v>1</v>
      </c>
      <c r="B8" s="3"/>
      <c r="C8" s="3" t="s">
        <v>3</v>
      </c>
      <c r="D8" s="3" t="s">
        <v>2</v>
      </c>
      <c r="E8" s="3"/>
      <c r="F8" s="3" t="s">
        <v>10</v>
      </c>
      <c r="G8" s="3"/>
      <c r="H8" s="3"/>
      <c r="I8" s="2"/>
      <c r="J8" s="2"/>
      <c r="K8" s="14"/>
      <c r="L8" s="15"/>
      <c r="M8" s="2"/>
      <c r="N8" s="20"/>
      <c r="O8" s="20"/>
      <c r="P8" s="20"/>
      <c r="Q8" s="20"/>
      <c r="R8" s="20"/>
    </row>
    <row r="9" spans="1:18" x14ac:dyDescent="0.3">
      <c r="A9" s="3"/>
      <c r="B9" s="3" t="s">
        <v>4</v>
      </c>
      <c r="C9" s="4">
        <v>1</v>
      </c>
      <c r="D9" s="4">
        <v>1</v>
      </c>
      <c r="E9" s="3"/>
      <c r="F9" s="3">
        <f>D9+C9</f>
        <v>2</v>
      </c>
      <c r="G9" s="3"/>
      <c r="H9" s="3"/>
      <c r="I9" s="2"/>
      <c r="J9" s="2"/>
      <c r="K9" s="14"/>
      <c r="L9" s="15"/>
      <c r="M9" s="13" t="s">
        <v>31</v>
      </c>
      <c r="N9" s="20">
        <f>ROUNDUP(C20/4,0)</f>
        <v>4</v>
      </c>
      <c r="O9" s="20">
        <f>N9</f>
        <v>4</v>
      </c>
      <c r="P9" s="20"/>
      <c r="Q9" s="20">
        <f>N9</f>
        <v>4</v>
      </c>
      <c r="R9" s="20">
        <f>O9</f>
        <v>4</v>
      </c>
    </row>
    <row r="10" spans="1:18" x14ac:dyDescent="0.3">
      <c r="A10" s="3"/>
      <c r="B10" s="3" t="s">
        <v>5</v>
      </c>
      <c r="C10" s="4">
        <v>1</v>
      </c>
      <c r="D10" s="4">
        <v>2</v>
      </c>
      <c r="E10" s="3"/>
      <c r="F10" s="3">
        <f>D10+C10</f>
        <v>3</v>
      </c>
      <c r="G10" s="3"/>
      <c r="H10" s="3"/>
      <c r="I10" s="2"/>
      <c r="J10" s="2"/>
      <c r="K10" s="14"/>
      <c r="L10" s="15"/>
      <c r="M10" s="2"/>
      <c r="N10" s="20"/>
      <c r="O10" s="20"/>
      <c r="P10" s="20"/>
      <c r="Q10" s="20"/>
      <c r="R10" s="20"/>
    </row>
    <row r="11" spans="1:18" x14ac:dyDescent="0.3">
      <c r="A11" s="3"/>
      <c r="B11" s="3" t="s">
        <v>6</v>
      </c>
      <c r="C11" s="4">
        <v>0</v>
      </c>
      <c r="D11" s="4">
        <v>1</v>
      </c>
      <c r="E11" s="3"/>
      <c r="F11" s="3">
        <f>D11+C11</f>
        <v>1</v>
      </c>
      <c r="G11" s="3"/>
      <c r="H11" s="3"/>
      <c r="I11" s="2"/>
      <c r="J11" s="2"/>
      <c r="K11" s="14"/>
      <c r="L11" s="15"/>
      <c r="M11" s="13" t="s">
        <v>38</v>
      </c>
      <c r="N11" s="20">
        <f>SUM(N5:N9)</f>
        <v>24</v>
      </c>
      <c r="O11" s="20">
        <f t="shared" ref="O11:R11" si="0">SUM(O5:O9)</f>
        <v>64</v>
      </c>
      <c r="P11" s="20"/>
      <c r="Q11" s="20">
        <f>SUM(Q5:Q9)</f>
        <v>20</v>
      </c>
      <c r="R11" s="20">
        <f t="shared" si="0"/>
        <v>35</v>
      </c>
    </row>
    <row r="12" spans="1:18" x14ac:dyDescent="0.3">
      <c r="A12" s="3"/>
      <c r="B12" s="3" t="s">
        <v>7</v>
      </c>
      <c r="C12" s="4">
        <v>1</v>
      </c>
      <c r="D12" s="4">
        <v>0</v>
      </c>
      <c r="E12" s="3"/>
      <c r="F12" s="3">
        <f>D12+C12</f>
        <v>1</v>
      </c>
      <c r="G12" s="3"/>
      <c r="H12" s="3"/>
      <c r="I12" s="2"/>
      <c r="J12" s="2"/>
      <c r="K12" s="14"/>
      <c r="L12" s="15"/>
      <c r="M12" s="13"/>
      <c r="N12" s="20"/>
      <c r="O12" s="20"/>
      <c r="P12" s="20"/>
      <c r="Q12" s="20"/>
      <c r="R12" s="20"/>
    </row>
    <row r="13" spans="1:18" x14ac:dyDescent="0.3">
      <c r="A13" s="3"/>
      <c r="B13" s="3" t="s">
        <v>8</v>
      </c>
      <c r="C13" s="4">
        <v>7</v>
      </c>
      <c r="D13" s="4">
        <v>1</v>
      </c>
      <c r="E13" s="3"/>
      <c r="F13" s="3">
        <f>D13+C13</f>
        <v>8</v>
      </c>
      <c r="G13" s="3"/>
      <c r="H13" s="3"/>
      <c r="I13" s="2"/>
      <c r="J13" s="2"/>
      <c r="K13" s="14"/>
      <c r="L13" s="15"/>
      <c r="M13" s="13" t="s">
        <v>34</v>
      </c>
      <c r="N13" s="21">
        <f>SUM(N11:O11)</f>
        <v>88</v>
      </c>
      <c r="O13" s="21"/>
      <c r="P13" s="22"/>
      <c r="Q13" s="21">
        <f>SUM(Q11:R11)</f>
        <v>55</v>
      </c>
      <c r="R13" s="21"/>
    </row>
    <row r="14" spans="1:18" x14ac:dyDescent="0.3">
      <c r="A14" s="3"/>
      <c r="B14" s="3"/>
      <c r="C14" s="3"/>
      <c r="D14" s="3"/>
      <c r="E14" s="3"/>
      <c r="F14" s="3">
        <f>SUM(F9:F13)</f>
        <v>15</v>
      </c>
      <c r="G14" s="3"/>
      <c r="H14" s="3"/>
      <c r="I14" s="2"/>
      <c r="J14" s="2"/>
      <c r="K14" s="14"/>
      <c r="L14" s="15"/>
      <c r="M14" s="13"/>
      <c r="N14" s="20"/>
      <c r="O14" s="20"/>
      <c r="P14" s="20"/>
      <c r="Q14" s="20"/>
      <c r="R14" s="20"/>
    </row>
    <row r="15" spans="1:18" x14ac:dyDescent="0.3">
      <c r="A15" s="3"/>
      <c r="B15" s="3"/>
      <c r="C15" s="3"/>
      <c r="D15" s="3"/>
      <c r="E15" s="3"/>
      <c r="F15" s="3"/>
      <c r="G15" s="3"/>
      <c r="H15" s="3"/>
      <c r="I15" s="2"/>
      <c r="J15" s="2"/>
      <c r="K15" s="14"/>
      <c r="L15" s="15"/>
      <c r="M15" s="13" t="s">
        <v>35</v>
      </c>
      <c r="N15" s="21">
        <f>SUM(N13:R13)</f>
        <v>143</v>
      </c>
      <c r="O15" s="21"/>
      <c r="P15" s="21"/>
      <c r="Q15" s="21"/>
      <c r="R15" s="21"/>
    </row>
    <row r="16" spans="1:18" x14ac:dyDescent="0.3">
      <c r="A16" s="3"/>
      <c r="B16" s="3"/>
      <c r="C16" s="3" t="s">
        <v>17</v>
      </c>
      <c r="D16" s="3"/>
      <c r="E16" s="3"/>
      <c r="F16" s="3"/>
      <c r="G16" s="3"/>
      <c r="H16" s="3"/>
      <c r="I16" s="2"/>
      <c r="J16" s="2"/>
      <c r="K16" s="14"/>
      <c r="L16" s="15"/>
      <c r="M16" s="13"/>
      <c r="N16" s="20"/>
      <c r="O16" s="20"/>
      <c r="P16" s="2"/>
      <c r="Q16" s="2"/>
      <c r="R16" s="2"/>
    </row>
    <row r="17" spans="1:18" x14ac:dyDescent="0.3">
      <c r="A17" s="3"/>
      <c r="B17" s="5" t="s">
        <v>11</v>
      </c>
      <c r="C17" s="4">
        <v>15</v>
      </c>
      <c r="D17" s="3"/>
      <c r="E17" s="3"/>
      <c r="F17" s="3"/>
      <c r="G17" s="10" t="s">
        <v>24</v>
      </c>
      <c r="H17" s="11"/>
      <c r="I17" s="4">
        <v>4</v>
      </c>
      <c r="J17" s="2"/>
      <c r="K17" s="14"/>
      <c r="L17" s="15"/>
      <c r="M17" s="2"/>
      <c r="N17" s="2"/>
      <c r="O17" s="2"/>
      <c r="P17" s="2"/>
      <c r="Q17" s="2"/>
      <c r="R17" s="2"/>
    </row>
    <row r="18" spans="1:18" x14ac:dyDescent="0.3">
      <c r="A18" s="3"/>
      <c r="B18" s="5" t="s">
        <v>12</v>
      </c>
      <c r="C18" s="4">
        <v>15</v>
      </c>
      <c r="D18" s="3"/>
      <c r="E18" s="3"/>
      <c r="F18" s="3"/>
      <c r="G18" s="3"/>
      <c r="H18" s="3"/>
      <c r="I18" s="2"/>
      <c r="J18" s="2"/>
      <c r="K18" s="14"/>
      <c r="L18" s="15"/>
      <c r="M18" s="26" t="s">
        <v>39</v>
      </c>
      <c r="N18" s="20"/>
      <c r="O18" s="20">
        <f>ROUNDUP(N15/8,0)</f>
        <v>18</v>
      </c>
      <c r="P18" s="2"/>
      <c r="Q18" s="2"/>
      <c r="R18" s="2"/>
    </row>
    <row r="19" spans="1:18" x14ac:dyDescent="0.3">
      <c r="A19" s="3"/>
      <c r="B19" s="5" t="s">
        <v>14</v>
      </c>
      <c r="C19" s="4">
        <v>15</v>
      </c>
      <c r="D19" s="3"/>
      <c r="E19" s="12" t="s">
        <v>37</v>
      </c>
      <c r="F19" s="12"/>
      <c r="G19" s="3"/>
      <c r="H19" s="3"/>
      <c r="I19" s="2"/>
      <c r="J19" s="2"/>
      <c r="K19" s="14"/>
      <c r="L19" s="15"/>
      <c r="M19" s="25" t="s">
        <v>41</v>
      </c>
      <c r="N19" s="25"/>
      <c r="O19" s="2"/>
      <c r="P19" s="2"/>
      <c r="Q19" s="2"/>
      <c r="R19" s="2"/>
    </row>
    <row r="20" spans="1:18" x14ac:dyDescent="0.3">
      <c r="A20" s="2"/>
      <c r="B20" s="7" t="s">
        <v>13</v>
      </c>
      <c r="C20" s="4">
        <v>15</v>
      </c>
      <c r="D20" s="2"/>
      <c r="E20" s="2"/>
      <c r="F20" s="2"/>
      <c r="G20" s="2"/>
      <c r="H20" s="8" t="s">
        <v>25</v>
      </c>
      <c r="I20" s="9">
        <f>ROUNDUP(F14/I17,0)</f>
        <v>4</v>
      </c>
      <c r="J20" s="2"/>
      <c r="K20" s="14"/>
      <c r="L20" s="15"/>
      <c r="M20" s="25" t="s">
        <v>40</v>
      </c>
      <c r="N20" s="25"/>
      <c r="O20" s="2"/>
      <c r="P20" s="2"/>
      <c r="Q20" s="2"/>
      <c r="R20" s="2"/>
    </row>
    <row r="21" spans="1:18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14"/>
      <c r="L21" s="15"/>
      <c r="M21" s="2"/>
      <c r="N21" s="2"/>
      <c r="O21" s="2"/>
      <c r="P21" s="2"/>
      <c r="Q21" s="2"/>
      <c r="R21" s="2"/>
    </row>
    <row r="22" spans="1:18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14"/>
      <c r="L22" s="15"/>
      <c r="M22" s="2"/>
      <c r="N22" s="2"/>
      <c r="O22" s="2"/>
      <c r="P22" s="2"/>
      <c r="Q22" s="2"/>
      <c r="R22" s="2"/>
    </row>
    <row r="23" spans="1:18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14"/>
      <c r="L23" s="15"/>
      <c r="M23" s="2"/>
      <c r="N23" s="2"/>
      <c r="O23" s="2"/>
      <c r="P23" s="2"/>
      <c r="Q23" s="2"/>
      <c r="R23" s="2"/>
    </row>
    <row r="24" spans="1:18" x14ac:dyDescent="0.3">
      <c r="A24" s="2"/>
      <c r="B24" s="5" t="s">
        <v>18</v>
      </c>
      <c r="C24" s="6">
        <v>4</v>
      </c>
      <c r="D24" s="2"/>
      <c r="E24" s="2"/>
      <c r="F24" s="2"/>
      <c r="G24" s="2"/>
      <c r="H24" s="2"/>
      <c r="I24" s="2"/>
      <c r="J24" s="2"/>
      <c r="K24" s="14"/>
      <c r="L24" s="15"/>
      <c r="M24" s="2"/>
      <c r="N24" s="2"/>
      <c r="O24" s="2"/>
      <c r="P24" s="2"/>
      <c r="Q24" s="2"/>
      <c r="R24" s="2"/>
    </row>
    <row r="25" spans="1:18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</sheetData>
  <mergeCells count="13">
    <mergeCell ref="G17:H17"/>
    <mergeCell ref="E19:F19"/>
    <mergeCell ref="L2:L24"/>
    <mergeCell ref="N2:N3"/>
    <mergeCell ref="O2:O3"/>
    <mergeCell ref="N13:O13"/>
    <mergeCell ref="Q13:R13"/>
    <mergeCell ref="N15:R15"/>
    <mergeCell ref="Q2:Q3"/>
    <mergeCell ref="M1:O1"/>
    <mergeCell ref="P1:R1"/>
    <mergeCell ref="R2:R3"/>
    <mergeCell ref="A1:I1"/>
  </mergeCells>
  <dataValidations count="5">
    <dataValidation type="list" allowBlank="1" showInputMessage="1" showErrorMessage="1" sqref="C24" xr:uid="{32EDEA38-4326-48FF-9EEB-0A2BDAA08F87}">
      <formula1>"4,3"</formula1>
    </dataValidation>
    <dataValidation type="list" allowBlank="1" showInputMessage="1" showErrorMessage="1" sqref="C9:D13" xr:uid="{0FD5E1B1-4153-496D-9725-9A41BBBCAB90}">
      <formula1>"0,1,2,3,4,5,6,7,8,9,10,11,12,13,14,15,16,17,18,19,20,21,22,23,24,25"</formula1>
    </dataValidation>
    <dataValidation type="list" allowBlank="1" showInputMessage="1" showErrorMessage="1" sqref="I17" xr:uid="{479408CB-4125-4C19-8AC7-D86272861B2A}">
      <formula1>"0,1,2,3,4,5,6,7,8"</formula1>
    </dataValidation>
    <dataValidation type="list" allowBlank="1" showInputMessage="1" showErrorMessage="1" sqref="E19:F19" xr:uid="{02B551AF-B136-4A20-97D3-DD567B4584CD}">
      <mc:AlternateContent xmlns:x12ac="http://schemas.microsoft.com/office/spreadsheetml/2011/1/ac" xmlns:mc="http://schemas.openxmlformats.org/markup-compatibility/2006">
        <mc:Choice Requires="x12ac">
          <x12ac:list>"Qualif, 1/2 Finale &amp; Finale","Qualif, Finale"</x12ac:list>
        </mc:Choice>
        <mc:Fallback>
          <formula1>"Qualif, 1/2 Finale &amp; Finale,Qualif, Finale"</formula1>
        </mc:Fallback>
      </mc:AlternateContent>
    </dataValidation>
    <dataValidation type="whole" allowBlank="1" showInputMessage="1" showErrorMessage="1" promptTitle="Saisie nbre compétiteur" prompt="Merci de saisir dans la limite du nombre maximum de compétiteur de la compétition" sqref="C17:C20" xr:uid="{E1730F58-793E-44F7-82BC-C3A52179D58D}">
      <formula1>0</formula1>
      <formula2>F14</formula2>
    </dataValidation>
  </dataValidations>
  <pageMargins left="0.7" right="0.7" top="0.75" bottom="0.75" header="0.3" footer="0.3"/>
  <pageSetup paperSize="9" scale="44" orientation="portrait" verticalDpi="0" r:id="rId1"/>
  <headerFooter>
    <oddHeader>&amp;C&amp;"Calibri"&amp;10&amp;K000000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C5A1C-938F-48A2-840F-39AD1B1AA51A}">
  <dimension ref="B1:M7"/>
  <sheetViews>
    <sheetView topLeftCell="I1" workbookViewId="0">
      <selection activeCell="N10" sqref="N10"/>
    </sheetView>
  </sheetViews>
  <sheetFormatPr baseColWidth="10" defaultRowHeight="14.4" x14ac:dyDescent="0.3"/>
  <cols>
    <col min="2" max="2" width="19.6640625" bestFit="1" customWidth="1"/>
    <col min="8" max="8" width="23.88671875" bestFit="1" customWidth="1"/>
    <col min="9" max="9" width="14.33203125" customWidth="1"/>
    <col min="12" max="12" width="12.21875" bestFit="1" customWidth="1"/>
    <col min="14" max="14" width="19" bestFit="1" customWidth="1"/>
  </cols>
  <sheetData>
    <row r="1" spans="2:13" x14ac:dyDescent="0.3">
      <c r="E1" s="1" t="e">
        <f>SUM(#REF!)</f>
        <v>#REF!</v>
      </c>
      <c r="F1" s="1" t="e">
        <f>SUM(#REF!)</f>
        <v>#REF!</v>
      </c>
      <c r="G1" s="1" t="e">
        <f>SUM(#REF!)</f>
        <v>#REF!</v>
      </c>
      <c r="J1" t="s">
        <v>11</v>
      </c>
      <c r="K1" t="s">
        <v>12</v>
      </c>
      <c r="L1" t="s">
        <v>21</v>
      </c>
      <c r="M1" t="s">
        <v>13</v>
      </c>
    </row>
    <row r="2" spans="2:13" x14ac:dyDescent="0.3">
      <c r="I2" t="s">
        <v>19</v>
      </c>
      <c r="J2">
        <f>Déclaration!F14</f>
        <v>15</v>
      </c>
      <c r="K2">
        <f>ROUNDUP(Déclaration!F14/Déclaration!I17,0)</f>
        <v>4</v>
      </c>
      <c r="L2">
        <f>ROUNDUP(L3/2,0)</f>
        <v>8</v>
      </c>
    </row>
    <row r="3" spans="2:13" x14ac:dyDescent="0.3">
      <c r="I3" t="s">
        <v>20</v>
      </c>
      <c r="J3">
        <f>Déclaration!C17</f>
        <v>15</v>
      </c>
      <c r="K3">
        <f>Déclaration!C18</f>
        <v>15</v>
      </c>
      <c r="L3">
        <f>Déclaration!C19</f>
        <v>15</v>
      </c>
      <c r="M3">
        <f>ROUNDUP(Déclaration!C20/NBR_RELAIS,0)</f>
        <v>4</v>
      </c>
    </row>
    <row r="4" spans="2:13" x14ac:dyDescent="0.3">
      <c r="B4" t="s">
        <v>15</v>
      </c>
      <c r="E4" t="e">
        <f>#REF!</f>
        <v>#REF!</v>
      </c>
      <c r="F4" t="e">
        <f>#REF!</f>
        <v>#REF!</v>
      </c>
      <c r="G4" t="e">
        <f>#REF!</f>
        <v>#REF!</v>
      </c>
    </row>
    <row r="5" spans="2:13" x14ac:dyDescent="0.3">
      <c r="B5" t="s">
        <v>16</v>
      </c>
      <c r="E5" t="e">
        <f>#REF!+#REF!+#REF!+#REF!+#REF!+#REF!+#REF!+#REF!+#REF!+#REF!</f>
        <v>#REF!</v>
      </c>
      <c r="F5" t="e">
        <f>#REF!+#REF!+#REF!+#REF!+#REF!+#REF!+#REF!+#REF!+#REF!+#REF!</f>
        <v>#REF!</v>
      </c>
      <c r="G5" t="e">
        <f>#REF!+#REF!+#REF!+#REF!+#REF!+#REF!+#REF!+#REF!+#REF!+#REF!</f>
        <v>#REF!</v>
      </c>
      <c r="I5" t="s">
        <v>22</v>
      </c>
      <c r="J5">
        <f>J3</f>
        <v>15</v>
      </c>
      <c r="K5">
        <f>ROUNDUP(K3/2,0)</f>
        <v>8</v>
      </c>
    </row>
    <row r="6" spans="2:13" x14ac:dyDescent="0.3">
      <c r="E6" s="1" t="e">
        <f>SUM(E4:E5)</f>
        <v>#REF!</v>
      </c>
      <c r="F6" s="1" t="e">
        <f t="shared" ref="F6" si="0">SUM(F4:F5)</f>
        <v>#REF!</v>
      </c>
      <c r="G6" s="1" t="e">
        <f t="shared" ref="G6" si="1">SUM(G4:G5)</f>
        <v>#REF!</v>
      </c>
    </row>
    <row r="7" spans="2:13" x14ac:dyDescent="0.3">
      <c r="I7" t="s">
        <v>23</v>
      </c>
      <c r="J7">
        <f>J2+J3+J5</f>
        <v>45</v>
      </c>
    </row>
  </sheetData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1c434286-1dad-42db-a12c-ebf6360a61a3}" enabled="1" method="Standard" siteId="{8015e684-befa-475d-802b-fd235c2bdf91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11</vt:i4>
      </vt:variant>
    </vt:vector>
  </HeadingPairs>
  <TitlesOfParts>
    <vt:vector size="13" baseType="lpstr">
      <vt:lpstr>Déclaration</vt:lpstr>
      <vt:lpstr>Résultats</vt:lpstr>
      <vt:lpstr>Cadet_F</vt:lpstr>
      <vt:lpstr>Cadet_H</vt:lpstr>
      <vt:lpstr>Junior_F</vt:lpstr>
      <vt:lpstr>Junior_H</vt:lpstr>
      <vt:lpstr>Master_F</vt:lpstr>
      <vt:lpstr>Master_H</vt:lpstr>
      <vt:lpstr>Minime_F</vt:lpstr>
      <vt:lpstr>Minime_H</vt:lpstr>
      <vt:lpstr>NBR_RELAIS</vt:lpstr>
      <vt:lpstr>Senior_F</vt:lpstr>
      <vt:lpstr>Senior_H</vt:lpstr>
    </vt:vector>
  </TitlesOfParts>
  <Company>REHAU Industries AG&amp;Co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burcfre</dc:creator>
  <cp:lastModifiedBy>burcfre</cp:lastModifiedBy>
  <dcterms:created xsi:type="dcterms:W3CDTF">2023-01-12T08:06:07Z</dcterms:created>
  <dcterms:modified xsi:type="dcterms:W3CDTF">2023-03-26T16:25:22Z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434286-1dad-42db-a12c-ebf6360a61a3_Enabled">
    <vt:lpwstr>true</vt:lpwstr>
  </property>
  <property fmtid="{D5CDD505-2E9C-101B-9397-08002B2CF9AE}" pid="3" name="MSIP_Label_1c434286-1dad-42db-a12c-ebf6360a61a3_SetDate">
    <vt:lpwstr>2023-01-12T08:06:07Z</vt:lpwstr>
  </property>
  <property fmtid="{D5CDD505-2E9C-101B-9397-08002B2CF9AE}" pid="4" name="MSIP_Label_1c434286-1dad-42db-a12c-ebf6360a61a3_Method">
    <vt:lpwstr>Standard</vt:lpwstr>
  </property>
  <property fmtid="{D5CDD505-2E9C-101B-9397-08002B2CF9AE}" pid="5" name="MSIP_Label_1c434286-1dad-42db-a12c-ebf6360a61a3_Name">
    <vt:lpwstr>Internal</vt:lpwstr>
  </property>
  <property fmtid="{D5CDD505-2E9C-101B-9397-08002B2CF9AE}" pid="6" name="MSIP_Label_1c434286-1dad-42db-a12c-ebf6360a61a3_SiteId">
    <vt:lpwstr>8015e684-befa-475d-802b-fd235c2bdf91</vt:lpwstr>
  </property>
  <property fmtid="{D5CDD505-2E9C-101B-9397-08002B2CF9AE}" pid="7" name="MSIP_Label_1c434286-1dad-42db-a12c-ebf6360a61a3_ActionId">
    <vt:lpwstr>ce02cc0c-fb0a-44b1-9e9b-026ef2ef60e6</vt:lpwstr>
  </property>
  <property fmtid="{D5CDD505-2E9C-101B-9397-08002B2CF9AE}" pid="8" name="MSIP_Label_1c434286-1dad-42db-a12c-ebf6360a61a3_ContentBits">
    <vt:lpwstr>1</vt:lpwstr>
  </property>
</Properties>
</file>